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80" windowHeight="8070" activeTab="1"/>
  </bookViews>
  <sheets>
    <sheet name="Décret" sheetId="1" r:id="rId1"/>
    <sheet name="calculateur GIPA" sheetId="2" r:id="rId2"/>
    <sheet name="indice FP" sheetId="3" r:id="rId3"/>
    <sheet name="IPC" sheetId="4" r:id="rId4"/>
  </sheets>
  <definedNames/>
  <calcPr fullCalcOnLoad="1"/>
</workbook>
</file>

<file path=xl/sharedStrings.xml><?xml version="1.0" encoding="utf-8"?>
<sst xmlns="http://schemas.openxmlformats.org/spreadsheetml/2006/main" count="170" uniqueCount="109">
  <si>
    <t>Calcul de la GIPA</t>
  </si>
  <si>
    <t>Indemnité dite de Garantie Individuelle du Pouvoir d'Achat</t>
  </si>
  <si>
    <t>Décret 2008-539 du 6 juin 2008 (JO du 7 juin 2008)</t>
  </si>
  <si>
    <t>valeur  moyenne annuelle du point pour 2003</t>
  </si>
  <si>
    <t>valeur  moyenne annuelle du point pour 2007</t>
  </si>
  <si>
    <t>indiquez l'indice INM détenu le 31 décembre 2003</t>
  </si>
  <si>
    <t>indiquez l'indice INM détenu le 31 décembre 2007</t>
  </si>
  <si>
    <t>salaire annuel début période</t>
  </si>
  <si>
    <t>salaire revalorisé</t>
  </si>
  <si>
    <t>salaire annuel fin de période</t>
  </si>
  <si>
    <t>écart annuel</t>
  </si>
  <si>
    <t>inflation sur la période 2033-2007 
(IPC hors tabac sur la période)</t>
  </si>
  <si>
    <t>montant de votre indemnité GIPA 2008</t>
  </si>
  <si>
    <t>IPC hors tabac</t>
  </si>
  <si>
    <t>année</t>
  </si>
  <si>
    <t>salaires révalorisés</t>
  </si>
  <si>
    <t>valeurs en décembre de l'année</t>
  </si>
  <si>
    <t>détermination de l'indemnité selon le Décret</t>
  </si>
  <si>
    <t xml:space="preserve">montant de la perte estimée à </t>
  </si>
  <si>
    <t>estimation de la perte réelle de salaire sur 4 ans</t>
  </si>
  <si>
    <t>compléter les cases jaunes</t>
  </si>
  <si>
    <t>Art 1</t>
  </si>
  <si>
    <t>personnes concernées</t>
  </si>
  <si>
    <t>* fonctionnaires mentionnés à l'Article 2 de la Loi 83-634 du 13 juillet 1983, ainsi qu'aux militaires et aux magistrats</t>
  </si>
  <si>
    <t>* agents non titulaires recrutés sur contrat à durée indeterminée et rémunérée par référence expresse à un indice</t>
  </si>
  <si>
    <t xml:space="preserve">* agents non titulaires recrutés sur contrat à durée déterminée, employée de manière continue sur la période par le même employeur public et rémunérés par référence expresse à un indice </t>
  </si>
  <si>
    <t>Art 2</t>
  </si>
  <si>
    <t>Art 3</t>
  </si>
  <si>
    <t>la GIPA est le résultat d'une comparaison entre l'évolution du traitement indiciaire brut (TIB)  détenu par l'agent sur une périod de référence de 4 ans et celle de l'indice des prix à la consommation (IPC) hors tabac sur la même période</t>
  </si>
  <si>
    <t>Si le TIB perçu par l'agent au terme de la période de 4 ans a évolué moins vite que l'inflation, un montant indemnitaire brut équivallent à la perte de pouvoir d'achat ainsi constatée lui est versée</t>
  </si>
  <si>
    <t>les primes sont exclues du calcul (SFT, NBI et toutes les primes pouvant être servies aux agents)</t>
  </si>
  <si>
    <t xml:space="preserve">Art 4 </t>
  </si>
  <si>
    <t>pour le calcul de la garantie 2008, la période de référence est fixée du 31 décembre 2003 au 31 décembre 2007 et l'inflation ets de 6,8%</t>
  </si>
  <si>
    <t>Art 5</t>
  </si>
  <si>
    <t>pour le calcul de la garantie 2011, la période de référence est fixée du 31 décembre 2006 au 31 décembre 2010</t>
  </si>
  <si>
    <t xml:space="preserve">pour les garanties 2009 et 2010, seuls les agents de catégorie A (détenant un grade dont l'indice somital est inférieur ou égal à la hors échelle B), les agents de catégorie B et C qui ont atteint depuis 4 années l'indice somital de leur corps ou de leur grade peuvent en bénéficier </t>
  </si>
  <si>
    <t>Pour 2009 la rériode de référence va du 31 décembre 2004 au 31 décembre 2008
pour 2010, la période de référence va du 31 décembre 2005 au 31 décembre 2009</t>
  </si>
  <si>
    <t>Art 6</t>
  </si>
  <si>
    <t>Art 7</t>
  </si>
  <si>
    <t>les agents qui font valoir leur droit à la retraite en 2009 ou 2010 peuvent obtenir les garanties calculées au titre de l'année de départ (sur la base des périodes précisées à l'article 6)</t>
  </si>
  <si>
    <t>Art 8</t>
  </si>
  <si>
    <t>pour le calcul des garanties précisées qux articles 5, 6 et 7, un arrêté précisera chaque année le taux d'inflation et la valeur annuelle du point utilisable pour le calcul</t>
  </si>
  <si>
    <t>Art 9</t>
  </si>
  <si>
    <t xml:space="preserve">conditions d'éligibilité : un agent titulaire doit avoir été rémunéré au moins 3 ans dans un emploi publique sur les 4 années de la période
un agent non titulaire doit avoir été employé de manière continue pendant 4 ans par le même employeur. </t>
  </si>
  <si>
    <t>Art 10</t>
  </si>
  <si>
    <t>la GIPA ne peut être versé aux fonctionnaires rémunérés sur la base d'un indice détenu au titre d'un emploi fonctionnel ( à l'exception de ceux ouverts aux emplois de catégorie C</t>
  </si>
  <si>
    <t>La GIPA n'est pas versée aux agents en poste à l'étranger au 31 décembre de l'année qui clot la période de référence</t>
  </si>
  <si>
    <t>la GIPA n'est pas soumis aux majorations et indexationspouvant être versées aux agents en poste dans les DOM-TOM</t>
  </si>
  <si>
    <t>la GIPA ne peut être versée aux agents qui ont fait l'objet sur la période, d'une santion disciplinaire ayant entrainé une baisse du traitement indiciaire</t>
  </si>
  <si>
    <t>Si l'agent a travaillé à temps partiel sur la période, l'indemnité est calculée à hauteur de la quotité travaillé au 31 décembre de l'année qui clot la période de référence</t>
  </si>
  <si>
    <t>Même calcul pour les agents travaillant à temps non complet qu'ils aient un seul ou plusieurs employeurs</t>
  </si>
  <si>
    <t>Art 11</t>
  </si>
  <si>
    <t>en cas de mobilité et de changement d'employeur sur la période, c'est l'employeur au 31 décembre de l'année qui clot la période de référence qui doit verser la garantie</t>
  </si>
  <si>
    <t>abrogation des décrets 2005-396 et 2006-778 instituant une indemnité exceptionnelle de sommet de grade ou une bonification indemnitaire</t>
  </si>
  <si>
    <t>extraits du Décret 2008-539 du 6 juin 2008</t>
  </si>
  <si>
    <t xml:space="preserve"> votre indice INM</t>
  </si>
  <si>
    <t>date</t>
  </si>
  <si>
    <t>salaire annuel base 100</t>
  </si>
  <si>
    <t>valeur du point INM</t>
  </si>
  <si>
    <t xml:space="preserve">       </t>
  </si>
  <si>
    <t>1er mars 2008</t>
  </si>
  <si>
    <t>1er février 2007</t>
  </si>
  <si>
    <t>1er juillet 2006</t>
  </si>
  <si>
    <t>1er novembre 2005</t>
  </si>
  <si>
    <t>1er juillet 2005</t>
  </si>
  <si>
    <t>1er février 2005</t>
  </si>
  <si>
    <t>1er janvier 2004</t>
  </si>
  <si>
    <t>1er décembre 2002</t>
  </si>
  <si>
    <t>1er mars 2002</t>
  </si>
  <si>
    <t xml:space="preserve">1er janvier 2002 </t>
  </si>
  <si>
    <t xml:space="preserve">1er novembre 2001 </t>
  </si>
  <si>
    <t xml:space="preserve">1er mai 2001 </t>
  </si>
  <si>
    <t>1er décembre 2000</t>
  </si>
  <si>
    <t>1er décembre 1999</t>
  </si>
  <si>
    <t xml:space="preserve">1er avril 1999 </t>
  </si>
  <si>
    <t>1er novembre 1998</t>
  </si>
  <si>
    <t xml:space="preserve">1er avril 1998 </t>
  </si>
  <si>
    <t>1er octobre 1997</t>
  </si>
  <si>
    <t xml:space="preserve">1er mars 1997 </t>
  </si>
  <si>
    <t xml:space="preserve">1er novembre 1995 </t>
  </si>
  <si>
    <t xml:space="preserve">1er mars 1995 </t>
  </si>
  <si>
    <t>suivi indice FP</t>
  </si>
  <si>
    <t xml:space="preserve">valeur en décembre </t>
  </si>
  <si>
    <t>valeur annuelle indice FP</t>
  </si>
  <si>
    <t xml:space="preserve">traitement brut annuel </t>
  </si>
  <si>
    <t>L'estimation est faite sur la base des situations connues en décembre de chaque année. Une simulation faite mois par mois serait plus juste et donnerait un montant encore plus important</t>
  </si>
  <si>
    <t>détenir un indice inférieur ou égal à la hors échelle B</t>
  </si>
  <si>
    <t>évolution de l'indice INSEE 2003 des prix à la consommation (hors tabac)</t>
  </si>
  <si>
    <t>Ensemble des ménages</t>
  </si>
  <si>
    <t>Ménages urbains</t>
  </si>
  <si>
    <t>Publié au JO du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</si>
  <si>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</si>
  <si>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</si>
  <si>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</si>
  <si>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</si>
  <si>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</si>
  <si>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</si>
  <si>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</si>
  <si>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</si>
  <si>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</si>
  <si>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</si>
  <si>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</si>
  <si>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</si>
  <si>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évolution de l'indice INSEE 2004 des prix à la consommation (hors tabac)</t>
  </si>
  <si>
    <t>évolution de l'indice INSEE 2005 des prix à la consommation (hors tabac)</t>
  </si>
  <si>
    <t>évolution de l'indice INSEE 2006 des prix à la consommation (hors tabac)</t>
  </si>
  <si>
    <t>Evolution de l'indice INSEE 2007 des prix à la consommation (hors tabac)</t>
  </si>
  <si>
    <t xml:space="preserve">sources : </t>
  </si>
  <si>
    <t>http://www.cda-strasbourg.org/prix.htm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</si>
</sst>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#,##0\ &quot;€&quot;"/>
    <numFmt numFmtId="167" formatCode="0.0"/>
    <numFmt numFmtId="168" formatCode="#,##0\ [$FRF]"/>
    <numFmt numFmtId="169" formatCode="#,##0.0000"/>
    <numFmt numFmtId="170" formatCode="#,##0.0000\ &quot;€&quot;"/>
    <numFmt numFmtId="171" formatCode="&quot;Vrai&quot;;&quot;Vrai&quot;;&quot;Faux&quot;"/>
    <numFmt numFmtId="172" formatCode="&quot;Actif&quot;;&quot;Actif&quot;;&quot;Inactif&quot;"/>
  </numFmts>
  <fonts count="10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8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8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0" fontId="0" fillId="0" borderId="3" xfId="0" applyNumberFormat="1" applyBorder="1" applyAlignment="1">
      <alignment horizontal="center" vertical="center" wrapText="1"/>
    </xf>
    <xf numFmtId="170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5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da-strasbourg.org/pri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3">
      <selection activeCell="A1" sqref="A1:D1"/>
    </sheetView>
  </sheetViews>
  <sheetFormatPr defaultColWidth="11.421875" defaultRowHeight="24.75" customHeight="1"/>
  <cols>
    <col min="1" max="1" width="6.00390625" style="2" bestFit="1" customWidth="1"/>
    <col min="2" max="16384" width="11.421875" style="2" customWidth="1"/>
  </cols>
  <sheetData>
    <row r="1" spans="1:4" ht="24.75" customHeight="1">
      <c r="A1" s="45" t="s">
        <v>54</v>
      </c>
      <c r="B1" s="45"/>
      <c r="C1" s="45"/>
      <c r="D1" s="45"/>
    </row>
    <row r="3" spans="1:12" ht="12.75">
      <c r="A3" s="4" t="s">
        <v>21</v>
      </c>
      <c r="B3" s="44" t="s">
        <v>22</v>
      </c>
      <c r="C3" s="4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2.75">
      <c r="A5" s="4"/>
      <c r="B5" s="46" t="s">
        <v>24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33" customHeight="1">
      <c r="A6" s="4"/>
      <c r="B6" s="46" t="s">
        <v>25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 t="s">
        <v>26</v>
      </c>
      <c r="B8" s="46" t="s">
        <v>86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4.75" customHeight="1">
      <c r="A10" s="4" t="s">
        <v>27</v>
      </c>
      <c r="B10" s="46" t="s">
        <v>28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4.75" customHeight="1">
      <c r="A11" s="4"/>
      <c r="B11" s="46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4.75" customHeight="1">
      <c r="A12" s="4"/>
      <c r="B12" s="46" t="s">
        <v>30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24.75" customHeight="1">
      <c r="A14" s="4" t="s">
        <v>31</v>
      </c>
      <c r="B14" s="46" t="s">
        <v>32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12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4.75" customHeight="1">
      <c r="A16" s="4" t="s">
        <v>33</v>
      </c>
      <c r="B16" s="44" t="s">
        <v>34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3" ht="12.75">
      <c r="A17" s="4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7"/>
    </row>
    <row r="18" spans="1:13" ht="24.75" customHeight="1">
      <c r="A18" s="4" t="s">
        <v>37</v>
      </c>
      <c r="B18" s="46" t="s">
        <v>35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27"/>
    </row>
    <row r="19" spans="1:13" ht="24.75" customHeight="1">
      <c r="A19" s="4"/>
      <c r="B19" s="46" t="s">
        <v>36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27"/>
    </row>
    <row r="20" spans="1:13" ht="12.75">
      <c r="A20" s="4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7"/>
    </row>
    <row r="21" spans="1:13" ht="24.75" customHeight="1">
      <c r="A21" s="4" t="s">
        <v>38</v>
      </c>
      <c r="B21" s="46" t="s">
        <v>39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27"/>
    </row>
    <row r="22" spans="1:13" ht="12.75">
      <c r="A22" s="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7"/>
    </row>
    <row r="23" spans="1:13" ht="24.75" customHeight="1">
      <c r="A23" s="4" t="s">
        <v>40</v>
      </c>
      <c r="B23" s="46" t="s">
        <v>41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27"/>
    </row>
    <row r="24" spans="1:13" ht="12.75">
      <c r="A24" s="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7"/>
    </row>
    <row r="25" spans="1:13" ht="24.75" customHeight="1">
      <c r="A25" s="4" t="s">
        <v>42</v>
      </c>
      <c r="B25" s="46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27"/>
    </row>
    <row r="26" spans="1:13" ht="12.75">
      <c r="A26" s="4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27"/>
    </row>
    <row r="27" spans="1:13" ht="24.75" customHeight="1">
      <c r="A27" s="4" t="s">
        <v>44</v>
      </c>
      <c r="B27" s="46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27"/>
    </row>
    <row r="28" spans="1:12" ht="24.75" customHeight="1">
      <c r="A28" s="4"/>
      <c r="B28" s="44" t="s">
        <v>46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24.75" customHeight="1">
      <c r="A29" s="4"/>
      <c r="B29" s="44" t="s">
        <v>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4.75" customHeight="1">
      <c r="A30" s="4"/>
      <c r="B30" s="44" t="s">
        <v>48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4.75" customHeight="1">
      <c r="A31" s="4"/>
      <c r="B31" s="44" t="s">
        <v>49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24.75" customHeight="1">
      <c r="A32" s="4"/>
      <c r="B32" s="44" t="s">
        <v>50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4.75" customHeight="1">
      <c r="A34" s="4" t="s">
        <v>51</v>
      </c>
      <c r="B34" s="44" t="s">
        <v>52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24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4.75" customHeight="1">
      <c r="A36" s="4" t="s">
        <v>51</v>
      </c>
      <c r="B36" s="44" t="s">
        <v>53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mergeCells count="24">
    <mergeCell ref="B10:L10"/>
    <mergeCell ref="B11:L11"/>
    <mergeCell ref="B3:C3"/>
    <mergeCell ref="B14:L14"/>
    <mergeCell ref="B12:L12"/>
    <mergeCell ref="B4:L4"/>
    <mergeCell ref="B5:L5"/>
    <mergeCell ref="B6:L6"/>
    <mergeCell ref="B8:L8"/>
    <mergeCell ref="B28:L28"/>
    <mergeCell ref="B18:L18"/>
    <mergeCell ref="B19:L19"/>
    <mergeCell ref="B21:L21"/>
    <mergeCell ref="B27:L27"/>
    <mergeCell ref="B16:L16"/>
    <mergeCell ref="B34:L34"/>
    <mergeCell ref="B36:L36"/>
    <mergeCell ref="A1:D1"/>
    <mergeCell ref="B29:L29"/>
    <mergeCell ref="B30:L30"/>
    <mergeCell ref="B31:L31"/>
    <mergeCell ref="B32:L32"/>
    <mergeCell ref="B23:L23"/>
    <mergeCell ref="B25:L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P24"/>
  <sheetViews>
    <sheetView tabSelected="1" workbookViewId="0" topLeftCell="A4">
      <selection activeCell="E24" sqref="E24"/>
    </sheetView>
  </sheetViews>
  <sheetFormatPr defaultColWidth="11.421875" defaultRowHeight="12.75"/>
  <cols>
    <col min="1" max="1" width="5.00390625" style="2" customWidth="1"/>
    <col min="2" max="2" width="44.00390625" style="2" customWidth="1"/>
    <col min="3" max="3" width="11.421875" style="2" customWidth="1"/>
    <col min="4" max="4" width="4.8515625" style="2" customWidth="1"/>
    <col min="5" max="5" width="6.00390625" style="2" bestFit="1" customWidth="1"/>
    <col min="6" max="6" width="13.00390625" style="2" customWidth="1"/>
    <col min="7" max="7" width="9.7109375" style="2" bestFit="1" customWidth="1"/>
    <col min="8" max="8" width="11.28125" style="2" customWidth="1"/>
    <col min="9" max="9" width="9.00390625" style="2" customWidth="1"/>
    <col min="10" max="10" width="11.421875" style="2" customWidth="1"/>
    <col min="11" max="11" width="11.140625" style="2" bestFit="1" customWidth="1"/>
    <col min="12" max="12" width="11.421875" style="2" customWidth="1"/>
    <col min="13" max="13" width="11.57421875" style="2" bestFit="1" customWidth="1"/>
    <col min="14" max="14" width="17.00390625" style="2" bestFit="1" customWidth="1"/>
    <col min="15" max="16384" width="11.421875" style="2" customWidth="1"/>
  </cols>
  <sheetData>
    <row r="3" spans="2:8" ht="18">
      <c r="B3" s="50" t="s">
        <v>0</v>
      </c>
      <c r="C3" s="50"/>
      <c r="D3" s="50"/>
      <c r="E3" s="50"/>
      <c r="F3" s="50"/>
      <c r="G3" s="50"/>
      <c r="H3" s="1"/>
    </row>
    <row r="4" spans="2:11" ht="12.75">
      <c r="B4" s="45" t="s">
        <v>1</v>
      </c>
      <c r="C4" s="45"/>
      <c r="D4" s="45"/>
      <c r="E4" s="45"/>
      <c r="F4" s="45"/>
      <c r="G4" s="45"/>
      <c r="H4" s="57" t="s">
        <v>20</v>
      </c>
      <c r="I4" s="57"/>
      <c r="J4" s="57"/>
      <c r="K4" s="57"/>
    </row>
    <row r="5" spans="8:11" ht="12.75">
      <c r="H5" s="57"/>
      <c r="I5" s="57"/>
      <c r="J5" s="57"/>
      <c r="K5" s="57"/>
    </row>
    <row r="6" spans="2:8" ht="12.75">
      <c r="B6" s="51" t="s">
        <v>2</v>
      </c>
      <c r="C6" s="51"/>
      <c r="D6" s="51"/>
      <c r="E6" s="51"/>
      <c r="F6" s="51"/>
      <c r="G6" s="51"/>
      <c r="H6" s="3"/>
    </row>
    <row r="8" ht="13.5" thickBot="1"/>
    <row r="9" spans="2:12" ht="25.5" customHeight="1" thickBot="1">
      <c r="B9" s="52" t="s">
        <v>17</v>
      </c>
      <c r="C9" s="53"/>
      <c r="E9" s="54" t="s">
        <v>19</v>
      </c>
      <c r="F9" s="55"/>
      <c r="G9" s="55"/>
      <c r="H9" s="55"/>
      <c r="I9" s="55"/>
      <c r="J9" s="55"/>
      <c r="K9" s="56"/>
      <c r="L9" s="43"/>
    </row>
    <row r="10" spans="2:16" ht="36.75" customHeight="1" thickBot="1">
      <c r="B10" s="17" t="s">
        <v>5</v>
      </c>
      <c r="C10" s="19">
        <v>100</v>
      </c>
      <c r="E10" s="47" t="s">
        <v>85</v>
      </c>
      <c r="F10" s="48"/>
      <c r="G10" s="48"/>
      <c r="H10" s="48"/>
      <c r="I10" s="48"/>
      <c r="J10" s="48"/>
      <c r="K10" s="49"/>
      <c r="N10" s="3"/>
      <c r="O10" s="3"/>
      <c r="P10" s="3"/>
    </row>
    <row r="11" spans="2:16" ht="30" customHeight="1">
      <c r="B11" s="14" t="s">
        <v>3</v>
      </c>
      <c r="C11" s="37">
        <v>52.4933</v>
      </c>
      <c r="E11" s="61" t="s">
        <v>16</v>
      </c>
      <c r="F11" s="62"/>
      <c r="G11" s="62"/>
      <c r="H11" s="62"/>
      <c r="I11" s="62"/>
      <c r="J11" s="62"/>
      <c r="K11" s="63"/>
      <c r="N11"/>
      <c r="O11"/>
      <c r="P11"/>
    </row>
    <row r="12" spans="2:16" ht="30" customHeight="1">
      <c r="B12" s="14" t="s">
        <v>7</v>
      </c>
      <c r="C12" s="15">
        <f>C10*C11</f>
        <v>5249.33</v>
      </c>
      <c r="E12" s="14" t="s">
        <v>14</v>
      </c>
      <c r="F12" s="6" t="s">
        <v>83</v>
      </c>
      <c r="G12" s="6" t="s">
        <v>55</v>
      </c>
      <c r="H12" s="6" t="s">
        <v>84</v>
      </c>
      <c r="I12" s="6" t="s">
        <v>13</v>
      </c>
      <c r="J12" s="6" t="s">
        <v>15</v>
      </c>
      <c r="K12" s="16" t="s">
        <v>10</v>
      </c>
      <c r="N12"/>
      <c r="O12"/>
      <c r="P12"/>
    </row>
    <row r="13" spans="2:16" ht="30" customHeight="1">
      <c r="B13" s="14" t="s">
        <v>11</v>
      </c>
      <c r="C13" s="20">
        <v>0.068</v>
      </c>
      <c r="E13" s="28">
        <v>2003</v>
      </c>
      <c r="F13" s="38">
        <v>52.4933</v>
      </c>
      <c r="G13" s="18">
        <v>100</v>
      </c>
      <c r="H13" s="21">
        <f>G13*F13</f>
        <v>5249.33</v>
      </c>
      <c r="I13" s="7">
        <v>108</v>
      </c>
      <c r="J13" s="24">
        <f>H13</f>
        <v>5249.33</v>
      </c>
      <c r="K13" s="16"/>
      <c r="N13"/>
      <c r="O13" s="8"/>
      <c r="P13" s="9"/>
    </row>
    <row r="14" spans="2:16" ht="30" customHeight="1">
      <c r="B14" s="14" t="s">
        <v>8</v>
      </c>
      <c r="C14" s="15">
        <f>C12*(1+C13)</f>
        <v>5606.28444</v>
      </c>
      <c r="E14" s="28">
        <v>2004</v>
      </c>
      <c r="F14" s="38">
        <v>52.7658</v>
      </c>
      <c r="G14" s="18">
        <v>100</v>
      </c>
      <c r="H14" s="21">
        <f>G14*F14</f>
        <v>5276.58</v>
      </c>
      <c r="I14" s="7">
        <v>110.1</v>
      </c>
      <c r="J14" s="5">
        <f>IF(G14=G13,J13*I14/I13,IF(H14&lt;J13,J13*I14/I13,H14))</f>
        <v>5351.400305555556</v>
      </c>
      <c r="K14" s="15">
        <f>J14-H14</f>
        <v>74.82030555555593</v>
      </c>
      <c r="N14"/>
      <c r="O14" s="8"/>
      <c r="P14" s="9"/>
    </row>
    <row r="15" spans="2:16" ht="30" customHeight="1">
      <c r="B15" s="17" t="s">
        <v>6</v>
      </c>
      <c r="C15" s="19">
        <v>101</v>
      </c>
      <c r="E15" s="28">
        <v>2005</v>
      </c>
      <c r="F15" s="38">
        <v>53.711</v>
      </c>
      <c r="G15" s="18">
        <v>100</v>
      </c>
      <c r="H15" s="21">
        <f>G15*F15</f>
        <v>5371.099999999999</v>
      </c>
      <c r="I15" s="7">
        <v>111.9</v>
      </c>
      <c r="J15" s="5">
        <f>IF(G15=G14,J14*I15/I14,IF(H15&lt;J14,J14*I15/I14,H15))</f>
        <v>5438.889138888891</v>
      </c>
      <c r="K15" s="15">
        <f>J15-H15</f>
        <v>67.7891388888911</v>
      </c>
      <c r="N15"/>
      <c r="O15" s="8"/>
      <c r="P15" s="9"/>
    </row>
    <row r="16" spans="2:16" ht="30" customHeight="1">
      <c r="B16" s="14" t="s">
        <v>4</v>
      </c>
      <c r="C16" s="37">
        <v>54.3753</v>
      </c>
      <c r="E16" s="28">
        <v>2006</v>
      </c>
      <c r="F16" s="38">
        <v>53.9795</v>
      </c>
      <c r="G16" s="18">
        <v>101</v>
      </c>
      <c r="H16" s="21">
        <f>G16*F16</f>
        <v>5451.9295</v>
      </c>
      <c r="I16" s="7">
        <v>113.59</v>
      </c>
      <c r="J16" s="5">
        <f>IF(G16=G15,J15*I16/I15,IF(H16&lt;J15,J15*I16/I15,H16))</f>
        <v>5451.9295</v>
      </c>
      <c r="K16" s="15">
        <f>J16-H16</f>
        <v>0</v>
      </c>
      <c r="N16"/>
      <c r="O16" s="8"/>
      <c r="P16" s="9"/>
    </row>
    <row r="17" spans="2:16" ht="30" customHeight="1">
      <c r="B17" s="14" t="s">
        <v>9</v>
      </c>
      <c r="C17" s="15">
        <f>C15*C16</f>
        <v>5491.9053</v>
      </c>
      <c r="E17" s="28">
        <v>2007</v>
      </c>
      <c r="F17" s="38">
        <v>54.4113</v>
      </c>
      <c r="G17" s="18">
        <v>101</v>
      </c>
      <c r="H17" s="21">
        <f>G17*F17</f>
        <v>5495.5413</v>
      </c>
      <c r="I17" s="7">
        <v>116.46</v>
      </c>
      <c r="J17" s="5">
        <f>IF(G17=G16,J16*I17/I16,IF(H17&lt;J16,J16*I17/I16,H17))</f>
        <v>5589.67963350647</v>
      </c>
      <c r="K17" s="15">
        <f>J17-H17</f>
        <v>94.13833350647019</v>
      </c>
      <c r="N17"/>
      <c r="O17" s="8"/>
      <c r="P17" s="9"/>
    </row>
    <row r="18" spans="2:16" ht="30" customHeight="1" thickBot="1">
      <c r="B18" s="22" t="s">
        <v>12</v>
      </c>
      <c r="C18" s="23">
        <f>IF(C14-C17&lt;0,0,C14-C17)</f>
        <v>114.37914</v>
      </c>
      <c r="E18" s="58" t="s">
        <v>18</v>
      </c>
      <c r="F18" s="59"/>
      <c r="G18" s="59"/>
      <c r="H18" s="59"/>
      <c r="I18" s="59"/>
      <c r="J18" s="60"/>
      <c r="K18" s="23">
        <f>SUM(K14:K17)</f>
        <v>236.74777795091723</v>
      </c>
      <c r="N18"/>
      <c r="O18" s="8"/>
      <c r="P18" s="9"/>
    </row>
    <row r="19" spans="5:16" ht="12.75">
      <c r="E19" s="64"/>
      <c r="F19" s="64"/>
      <c r="G19" s="10"/>
      <c r="H19" s="10"/>
      <c r="I19" s="64"/>
      <c r="J19" s="64"/>
      <c r="K19" s="11"/>
      <c r="L19" s="11"/>
      <c r="M19" s="11"/>
      <c r="N19"/>
      <c r="O19" s="8"/>
      <c r="P19" s="9"/>
    </row>
    <row r="20" spans="12:16" ht="12.75">
      <c r="L20" s="11"/>
      <c r="M20" s="11"/>
      <c r="N20"/>
      <c r="O20" s="8"/>
      <c r="P20" s="9"/>
    </row>
    <row r="21" spans="5:13" ht="12.75">
      <c r="E21" s="11"/>
      <c r="F21" s="12"/>
      <c r="G21" s="10"/>
      <c r="H21" s="10"/>
      <c r="I21" s="11"/>
      <c r="J21" s="13"/>
      <c r="K21" s="11"/>
      <c r="L21" s="11"/>
      <c r="M21" s="13"/>
    </row>
    <row r="22" spans="5:13" ht="12.75">
      <c r="E22" s="11"/>
      <c r="F22" s="12"/>
      <c r="G22" s="10"/>
      <c r="H22" s="10"/>
      <c r="I22" s="11"/>
      <c r="J22" s="13"/>
      <c r="K22" s="11"/>
      <c r="L22" s="11"/>
      <c r="M22" s="13"/>
    </row>
    <row r="23" spans="5:13" ht="12.75">
      <c r="E23" s="11"/>
      <c r="F23" s="12"/>
      <c r="G23" s="10"/>
      <c r="H23" s="10"/>
      <c r="I23" s="11"/>
      <c r="J23" s="13"/>
      <c r="K23" s="11"/>
      <c r="L23" s="11"/>
      <c r="M23" s="13"/>
    </row>
    <row r="24" spans="5:13" ht="12.75">
      <c r="E24" s="11"/>
      <c r="F24" s="12"/>
      <c r="G24" s="10"/>
      <c r="H24" s="10"/>
      <c r="I24" s="11"/>
      <c r="J24" s="13"/>
      <c r="K24" s="11"/>
      <c r="L24" s="11"/>
      <c r="M24" s="13"/>
    </row>
  </sheetData>
  <sheetProtection selectLockedCells="1"/>
  <mergeCells count="11">
    <mergeCell ref="E18:J18"/>
    <mergeCell ref="E11:K11"/>
    <mergeCell ref="E19:F19"/>
    <mergeCell ref="I19:J19"/>
    <mergeCell ref="E10:K10"/>
    <mergeCell ref="B3:G3"/>
    <mergeCell ref="B4:G4"/>
    <mergeCell ref="B6:G6"/>
    <mergeCell ref="B9:C9"/>
    <mergeCell ref="E9:K9"/>
    <mergeCell ref="H4:K5"/>
  </mergeCells>
  <printOptions/>
  <pageMargins left="0.54" right="0.48" top="1" bottom="1" header="0.4921259845" footer="0.4921259845"/>
  <pageSetup horizontalDpi="600" verticalDpi="600" orientation="landscape" paperSize="9" r:id="rId1"/>
  <headerFooter alignWithMargins="0">
    <oddHeader>&amp;LSUD Recherche EPST&amp;CCalculateur GIPA&amp;Rjuillet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E10" sqref="E10:E11"/>
    </sheetView>
  </sheetViews>
  <sheetFormatPr defaultColWidth="11.421875" defaultRowHeight="12.75"/>
  <cols>
    <col min="2" max="2" width="17.28125" style="0" bestFit="1" customWidth="1"/>
  </cols>
  <sheetData>
    <row r="2" spans="2:4" ht="18">
      <c r="B2" s="65" t="s">
        <v>81</v>
      </c>
      <c r="C2" s="65"/>
      <c r="D2" s="65"/>
    </row>
    <row r="3" spans="2:5" ht="38.25">
      <c r="B3" s="6" t="s">
        <v>56</v>
      </c>
      <c r="C3" s="6" t="s">
        <v>57</v>
      </c>
      <c r="D3" s="6" t="s">
        <v>58</v>
      </c>
      <c r="E3" s="6" t="s">
        <v>82</v>
      </c>
    </row>
    <row r="4" spans="2:5" ht="12.75">
      <c r="B4" s="30" t="s">
        <v>59</v>
      </c>
      <c r="C4" s="30"/>
      <c r="D4" s="30"/>
      <c r="E4" s="30"/>
    </row>
    <row r="5" spans="2:5" ht="12.75">
      <c r="B5" s="30"/>
      <c r="C5" s="30"/>
      <c r="D5" s="30"/>
      <c r="E5" s="30"/>
    </row>
    <row r="6" spans="2:5" ht="12.75">
      <c r="B6" s="30" t="s">
        <v>60</v>
      </c>
      <c r="C6" s="31">
        <v>5468.34</v>
      </c>
      <c r="D6" s="25">
        <f>C6/(12*100)</f>
        <v>4.5569500000000005</v>
      </c>
      <c r="E6" s="30"/>
    </row>
    <row r="7" spans="2:5" ht="12.75">
      <c r="B7" s="26" t="s">
        <v>61</v>
      </c>
      <c r="C7" s="32">
        <v>5441.13</v>
      </c>
      <c r="D7" s="33">
        <f>C7/(12*100)</f>
        <v>4.534275</v>
      </c>
      <c r="E7" s="35">
        <v>2007</v>
      </c>
    </row>
    <row r="8" spans="2:5" ht="12.75">
      <c r="B8" s="26" t="s">
        <v>62</v>
      </c>
      <c r="C8" s="32">
        <v>5397.95</v>
      </c>
      <c r="D8" s="33">
        <f aca="true" t="shared" si="0" ref="D8:D26">C8/(12*100)</f>
        <v>4.498291666666667</v>
      </c>
      <c r="E8" s="35">
        <v>2006</v>
      </c>
    </row>
    <row r="9" spans="2:5" ht="12.75">
      <c r="B9" s="26" t="s">
        <v>63</v>
      </c>
      <c r="C9" s="32">
        <v>5371.1</v>
      </c>
      <c r="D9" s="33">
        <f t="shared" si="0"/>
        <v>4.4759166666666665</v>
      </c>
      <c r="E9" s="35">
        <v>2005</v>
      </c>
    </row>
    <row r="10" spans="2:5" ht="12.75">
      <c r="B10" s="30" t="s">
        <v>64</v>
      </c>
      <c r="C10" s="31">
        <v>5328.47</v>
      </c>
      <c r="D10" s="25">
        <f t="shared" si="0"/>
        <v>4.440391666666667</v>
      </c>
      <c r="E10" s="36"/>
    </row>
    <row r="11" spans="2:5" ht="12.75">
      <c r="B11" s="30" t="s">
        <v>65</v>
      </c>
      <c r="C11" s="31">
        <v>5301.96</v>
      </c>
      <c r="D11" s="25">
        <f t="shared" si="0"/>
        <v>4.4183</v>
      </c>
      <c r="E11" s="36"/>
    </row>
    <row r="12" spans="2:5" ht="12.75">
      <c r="B12" s="26" t="s">
        <v>66</v>
      </c>
      <c r="C12" s="32">
        <v>5275.58</v>
      </c>
      <c r="D12" s="33">
        <f t="shared" si="0"/>
        <v>4.396316666666666</v>
      </c>
      <c r="E12" s="35">
        <v>2004</v>
      </c>
    </row>
    <row r="13" spans="2:5" ht="12.75">
      <c r="B13" s="26" t="s">
        <v>67</v>
      </c>
      <c r="C13" s="32">
        <v>5249.33</v>
      </c>
      <c r="D13" s="33">
        <f t="shared" si="0"/>
        <v>4.374441666666667</v>
      </c>
      <c r="E13" s="35">
        <v>2003</v>
      </c>
    </row>
    <row r="14" spans="2:4" ht="12.75">
      <c r="B14" s="30" t="s">
        <v>68</v>
      </c>
      <c r="C14" s="31">
        <v>5212.84</v>
      </c>
      <c r="D14" s="25">
        <f t="shared" si="0"/>
        <v>4.344033333333334</v>
      </c>
    </row>
    <row r="15" spans="2:4" ht="12.75">
      <c r="B15" s="30" t="s">
        <v>69</v>
      </c>
      <c r="C15" s="31">
        <v>5181.75</v>
      </c>
      <c r="D15" s="25">
        <f t="shared" si="0"/>
        <v>4.318125</v>
      </c>
    </row>
    <row r="16" spans="2:4" ht="12.75">
      <c r="B16" s="30" t="s">
        <v>70</v>
      </c>
      <c r="C16" s="34">
        <v>33990</v>
      </c>
      <c r="D16" s="25">
        <f t="shared" si="0"/>
        <v>28.325</v>
      </c>
    </row>
    <row r="17" spans="2:4" ht="12.75">
      <c r="B17" s="30" t="s">
        <v>71</v>
      </c>
      <c r="C17" s="34">
        <v>33754</v>
      </c>
      <c r="D17" s="25">
        <f t="shared" si="0"/>
        <v>28.128333333333334</v>
      </c>
    </row>
    <row r="18" spans="2:4" ht="12.75">
      <c r="B18" s="30" t="s">
        <v>72</v>
      </c>
      <c r="C18" s="34">
        <v>33586</v>
      </c>
      <c r="D18" s="25">
        <f t="shared" si="0"/>
        <v>27.988333333333333</v>
      </c>
    </row>
    <row r="19" spans="2:4" ht="12.75">
      <c r="B19" s="30" t="s">
        <v>73</v>
      </c>
      <c r="C19" s="34">
        <v>33419</v>
      </c>
      <c r="D19" s="25">
        <f t="shared" si="0"/>
        <v>27.849166666666665</v>
      </c>
    </row>
    <row r="20" spans="2:4" ht="12.75">
      <c r="B20" s="30" t="s">
        <v>74</v>
      </c>
      <c r="C20" s="34">
        <v>33155</v>
      </c>
      <c r="D20" s="25">
        <f t="shared" si="0"/>
        <v>27.629166666666666</v>
      </c>
    </row>
    <row r="21" spans="2:4" ht="12.75">
      <c r="B21" s="30" t="s">
        <v>75</v>
      </c>
      <c r="C21" s="34">
        <v>32990</v>
      </c>
      <c r="D21" s="25">
        <f t="shared" si="0"/>
        <v>27.491666666666667</v>
      </c>
    </row>
    <row r="22" spans="2:4" ht="12.75">
      <c r="B22" s="30" t="s">
        <v>76</v>
      </c>
      <c r="C22" s="34">
        <v>32828</v>
      </c>
      <c r="D22" s="25">
        <f t="shared" si="0"/>
        <v>27.356666666666666</v>
      </c>
    </row>
    <row r="23" spans="2:4" ht="12.75">
      <c r="B23" s="30" t="s">
        <v>77</v>
      </c>
      <c r="C23" s="34">
        <v>32567</v>
      </c>
      <c r="D23" s="25">
        <f t="shared" si="0"/>
        <v>27.139166666666668</v>
      </c>
    </row>
    <row r="24" spans="2:4" ht="12.75">
      <c r="B24" s="30" t="s">
        <v>78</v>
      </c>
      <c r="C24" s="34">
        <v>32405</v>
      </c>
      <c r="D24" s="25">
        <f t="shared" si="0"/>
        <v>27.004166666666666</v>
      </c>
    </row>
    <row r="25" spans="2:4" ht="12.75">
      <c r="B25" s="30" t="s">
        <v>79</v>
      </c>
      <c r="C25" s="34">
        <v>32244</v>
      </c>
      <c r="D25" s="25">
        <f t="shared" si="0"/>
        <v>26.87</v>
      </c>
    </row>
    <row r="26" spans="2:4" ht="12.75">
      <c r="B26" s="30" t="s">
        <v>80</v>
      </c>
      <c r="C26" s="34">
        <v>31799</v>
      </c>
      <c r="D26" s="25">
        <f t="shared" si="0"/>
        <v>26.499166666666667</v>
      </c>
    </row>
  </sheetData>
  <mergeCells count="1">
    <mergeCell ref="B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29" customWidth="1"/>
    <col min="2" max="2" width="13.7109375" style="29" customWidth="1"/>
    <col min="3" max="3" width="12.7109375" style="29" customWidth="1"/>
    <col min="4" max="4" width="14.140625" style="29" customWidth="1"/>
  </cols>
  <sheetData>
    <row r="1" spans="1:4" ht="12.75">
      <c r="A1" s="29" t="s">
        <v>107</v>
      </c>
      <c r="B1" s="67" t="s">
        <v>108</v>
      </c>
      <c r="C1" s="68"/>
      <c r="D1" s="68"/>
    </row>
    <row r="3" spans="1:7" ht="15.75">
      <c r="A3" s="66" t="s">
        <v>87</v>
      </c>
      <c r="B3" s="66"/>
      <c r="C3" s="66"/>
      <c r="D3" s="66"/>
      <c r="E3" s="66"/>
      <c r="F3" s="66"/>
      <c r="G3" s="66"/>
    </row>
    <row r="5" spans="1:4" ht="25.5">
      <c r="A5" s="40">
        <v>2003</v>
      </c>
      <c r="B5" s="40" t="s">
        <v>88</v>
      </c>
      <c r="C5" s="40" t="s">
        <v>89</v>
      </c>
      <c r="D5" s="40" t="s">
        <v>90</v>
      </c>
    </row>
    <row r="6" spans="1:4" ht="12.75">
      <c r="A6" s="40" t="s">
        <v>91</v>
      </c>
      <c r="B6" s="41">
        <v>106.3</v>
      </c>
      <c r="C6" s="41">
        <v>106.4</v>
      </c>
      <c r="D6" s="42">
        <v>37680</v>
      </c>
    </row>
    <row r="7" spans="1:4" ht="12.75">
      <c r="A7" s="40" t="s">
        <v>92</v>
      </c>
      <c r="B7" s="41">
        <v>107.1</v>
      </c>
      <c r="C7" s="41">
        <v>107.1</v>
      </c>
      <c r="D7" s="42">
        <v>37706</v>
      </c>
    </row>
    <row r="8" spans="1:4" ht="12.75">
      <c r="A8" s="40" t="s">
        <v>93</v>
      </c>
      <c r="B8" s="41">
        <v>107.5</v>
      </c>
      <c r="C8" s="41">
        <v>107.5</v>
      </c>
      <c r="D8" s="42">
        <v>37738</v>
      </c>
    </row>
    <row r="9" spans="1:4" ht="12.75">
      <c r="A9" s="40" t="s">
        <v>94</v>
      </c>
      <c r="B9" s="41">
        <v>107.4</v>
      </c>
      <c r="C9" s="41">
        <v>107.4</v>
      </c>
      <c r="D9" s="42">
        <v>37772</v>
      </c>
    </row>
    <row r="10" spans="1:4" ht="12.75">
      <c r="A10" s="40" t="s">
        <v>95</v>
      </c>
      <c r="B10" s="41">
        <v>107.2</v>
      </c>
      <c r="C10" s="41">
        <v>107.3</v>
      </c>
      <c r="D10" s="42">
        <v>37800</v>
      </c>
    </row>
    <row r="11" spans="1:4" ht="12.75">
      <c r="A11" s="40" t="s">
        <v>96</v>
      </c>
      <c r="B11" s="41">
        <v>107.4</v>
      </c>
      <c r="C11" s="41">
        <v>107.6</v>
      </c>
      <c r="D11" s="42">
        <v>37829</v>
      </c>
    </row>
    <row r="12" spans="1:4" ht="12.75">
      <c r="A12" s="40" t="s">
        <v>97</v>
      </c>
      <c r="B12" s="41">
        <v>107.3</v>
      </c>
      <c r="C12" s="41">
        <v>107.5</v>
      </c>
      <c r="D12" s="42">
        <v>37861</v>
      </c>
    </row>
    <row r="13" spans="1:4" ht="12.75">
      <c r="A13" s="40" t="s">
        <v>98</v>
      </c>
      <c r="B13" s="41">
        <v>107.6</v>
      </c>
      <c r="C13" s="41">
        <v>107.7</v>
      </c>
      <c r="D13" s="42">
        <v>37896</v>
      </c>
    </row>
    <row r="14" spans="1:4" ht="12.75">
      <c r="A14" s="40" t="s">
        <v>99</v>
      </c>
      <c r="B14" s="41">
        <v>108</v>
      </c>
      <c r="C14" s="41">
        <v>108.1</v>
      </c>
      <c r="D14" s="42">
        <v>37921</v>
      </c>
    </row>
    <row r="15" spans="1:4" ht="12.75">
      <c r="A15" s="40" t="s">
        <v>100</v>
      </c>
      <c r="B15" s="41">
        <v>108.1</v>
      </c>
      <c r="C15" s="41">
        <v>108.2</v>
      </c>
      <c r="D15" s="42">
        <v>37952</v>
      </c>
    </row>
    <row r="16" spans="1:4" ht="12.75">
      <c r="A16" s="40" t="s">
        <v>101</v>
      </c>
      <c r="B16" s="41">
        <v>108.9</v>
      </c>
      <c r="C16" s="41">
        <v>108</v>
      </c>
      <c r="D16" s="42">
        <v>37983</v>
      </c>
    </row>
    <row r="17" spans="1:4" ht="12.75">
      <c r="A17" s="40" t="s">
        <v>102</v>
      </c>
      <c r="B17" s="41">
        <v>108</v>
      </c>
      <c r="C17" s="41">
        <v>108.2</v>
      </c>
      <c r="D17" s="42">
        <v>38015</v>
      </c>
    </row>
    <row r="19" spans="1:7" ht="15.75">
      <c r="A19" s="66" t="s">
        <v>103</v>
      </c>
      <c r="B19" s="66"/>
      <c r="C19" s="66"/>
      <c r="D19" s="66"/>
      <c r="E19" s="66"/>
      <c r="F19" s="66"/>
      <c r="G19" s="66"/>
    </row>
    <row r="21" spans="1:4" ht="25.5">
      <c r="A21" s="40">
        <v>2004</v>
      </c>
      <c r="B21" s="40" t="s">
        <v>88</v>
      </c>
      <c r="C21" s="40" t="s">
        <v>89</v>
      </c>
      <c r="D21" s="40" t="s">
        <v>90</v>
      </c>
    </row>
    <row r="22" spans="1:4" ht="12.75">
      <c r="A22" s="40" t="s">
        <v>91</v>
      </c>
      <c r="B22" s="41">
        <v>107.8</v>
      </c>
      <c r="C22" s="41">
        <v>108</v>
      </c>
      <c r="D22" s="42">
        <v>38045</v>
      </c>
    </row>
    <row r="23" spans="1:4" ht="12.75">
      <c r="A23" s="40" t="s">
        <v>92</v>
      </c>
      <c r="B23" s="41">
        <v>108.3</v>
      </c>
      <c r="C23" s="41">
        <v>108.4</v>
      </c>
      <c r="D23" s="42">
        <v>38074</v>
      </c>
    </row>
    <row r="24" spans="1:4" ht="12.75">
      <c r="A24" s="40" t="s">
        <v>93</v>
      </c>
      <c r="B24" s="41">
        <v>108.7</v>
      </c>
      <c r="C24" s="41">
        <v>108.9</v>
      </c>
      <c r="D24" s="42">
        <v>38107</v>
      </c>
    </row>
    <row r="25" spans="1:4" ht="12.75">
      <c r="A25" s="40" t="s">
        <v>94</v>
      </c>
      <c r="B25" s="41">
        <v>109</v>
      </c>
      <c r="C25" s="41">
        <v>109.1</v>
      </c>
      <c r="D25" s="42">
        <v>38136</v>
      </c>
    </row>
    <row r="26" spans="1:4" ht="12.75">
      <c r="A26" s="40" t="s">
        <v>95</v>
      </c>
      <c r="B26" s="41">
        <v>109.4</v>
      </c>
      <c r="C26" s="41">
        <v>109.5</v>
      </c>
      <c r="D26" s="42">
        <v>38165</v>
      </c>
    </row>
    <row r="27" spans="1:4" ht="12.75">
      <c r="A27" s="40" t="s">
        <v>96</v>
      </c>
      <c r="B27" s="41">
        <v>109.5</v>
      </c>
      <c r="C27" s="41">
        <v>109.6</v>
      </c>
      <c r="D27" s="42">
        <v>38195</v>
      </c>
    </row>
    <row r="28" spans="1:4" ht="12.75">
      <c r="A28" s="40" t="s">
        <v>97</v>
      </c>
      <c r="B28" s="41">
        <v>109.3</v>
      </c>
      <c r="C28" s="41">
        <v>109.3</v>
      </c>
      <c r="D28" s="42">
        <v>38226</v>
      </c>
    </row>
    <row r="29" spans="1:4" ht="12.75">
      <c r="A29" s="40" t="s">
        <v>98</v>
      </c>
      <c r="B29" s="41">
        <v>109.5</v>
      </c>
      <c r="C29" s="41">
        <v>109.5</v>
      </c>
      <c r="D29" s="42">
        <v>38258</v>
      </c>
    </row>
    <row r="30" spans="1:4" ht="12.75">
      <c r="A30" s="40" t="s">
        <v>99</v>
      </c>
      <c r="B30" s="41">
        <v>109.6</v>
      </c>
      <c r="C30" s="41">
        <v>109.6</v>
      </c>
      <c r="D30" s="42">
        <v>38288</v>
      </c>
    </row>
    <row r="31" spans="1:4" ht="12.75">
      <c r="A31" s="40" t="s">
        <v>100</v>
      </c>
      <c r="B31" s="41">
        <v>109.9</v>
      </c>
      <c r="C31" s="41">
        <v>109.9</v>
      </c>
      <c r="D31" s="42">
        <v>38317</v>
      </c>
    </row>
    <row r="32" spans="1:4" ht="12.75">
      <c r="A32" s="40" t="s">
        <v>101</v>
      </c>
      <c r="B32" s="41">
        <v>110</v>
      </c>
      <c r="C32" s="41">
        <v>110</v>
      </c>
      <c r="D32" s="42">
        <v>38349</v>
      </c>
    </row>
    <row r="33" spans="1:4" ht="12.75">
      <c r="A33" s="40" t="s">
        <v>102</v>
      </c>
      <c r="B33" s="41">
        <v>110.1</v>
      </c>
      <c r="C33" s="41">
        <v>110.1</v>
      </c>
      <c r="D33" s="42">
        <v>38379</v>
      </c>
    </row>
    <row r="35" spans="1:7" ht="15.75">
      <c r="A35" s="66" t="s">
        <v>104</v>
      </c>
      <c r="B35" s="66"/>
      <c r="C35" s="66"/>
      <c r="D35" s="66"/>
      <c r="E35" s="66"/>
      <c r="F35" s="66"/>
      <c r="G35" s="66"/>
    </row>
    <row r="37" spans="1:4" ht="25.5">
      <c r="A37" s="40">
        <v>2005</v>
      </c>
      <c r="B37" s="40" t="s">
        <v>88</v>
      </c>
      <c r="C37" s="40" t="s">
        <v>89</v>
      </c>
      <c r="D37" s="40" t="s">
        <v>90</v>
      </c>
    </row>
    <row r="38" spans="1:4" ht="12.75">
      <c r="A38" s="40" t="s">
        <v>91</v>
      </c>
      <c r="B38" s="41">
        <v>109.5</v>
      </c>
      <c r="C38" s="41">
        <v>109.6</v>
      </c>
      <c r="D38" s="42">
        <v>38409</v>
      </c>
    </row>
    <row r="39" spans="1:4" ht="12.75">
      <c r="A39" s="40" t="s">
        <v>92</v>
      </c>
      <c r="B39" s="41">
        <v>110.2</v>
      </c>
      <c r="C39" s="41">
        <v>110.2</v>
      </c>
      <c r="D39" s="42">
        <v>38434</v>
      </c>
    </row>
    <row r="40" spans="1:4" ht="12.75">
      <c r="A40" s="40" t="s">
        <v>93</v>
      </c>
      <c r="B40" s="41">
        <v>110.9</v>
      </c>
      <c r="C40" s="41">
        <v>110.9</v>
      </c>
      <c r="D40" s="42">
        <v>38463</v>
      </c>
    </row>
    <row r="41" spans="1:4" ht="12.75">
      <c r="A41" s="40" t="s">
        <v>94</v>
      </c>
      <c r="B41" s="41">
        <v>111.1</v>
      </c>
      <c r="C41" s="41">
        <v>111.1</v>
      </c>
      <c r="D41" s="42">
        <v>38490</v>
      </c>
    </row>
    <row r="42" spans="1:4" ht="12.75">
      <c r="A42" s="40" t="s">
        <v>95</v>
      </c>
      <c r="B42" s="41">
        <v>111.2</v>
      </c>
      <c r="C42" s="41">
        <v>111.2</v>
      </c>
      <c r="D42" s="42">
        <v>38522</v>
      </c>
    </row>
    <row r="43" spans="1:4" ht="12.75">
      <c r="A43" s="40" t="s">
        <v>96</v>
      </c>
      <c r="B43" s="41">
        <v>111.3</v>
      </c>
      <c r="C43" s="41">
        <v>111.3</v>
      </c>
      <c r="D43" s="42">
        <v>38555</v>
      </c>
    </row>
    <row r="44" spans="1:4" ht="12.75">
      <c r="A44" s="40" t="s">
        <v>97</v>
      </c>
      <c r="B44" s="41">
        <v>111.1</v>
      </c>
      <c r="C44" s="41">
        <v>111</v>
      </c>
      <c r="D44" s="42">
        <v>38581</v>
      </c>
    </row>
    <row r="45" spans="1:4" ht="12.75">
      <c r="A45" s="40" t="s">
        <v>98</v>
      </c>
      <c r="B45" s="41">
        <v>111.6</v>
      </c>
      <c r="C45" s="41">
        <v>111.4</v>
      </c>
      <c r="D45" s="42">
        <v>38617</v>
      </c>
    </row>
    <row r="46" spans="1:4" ht="12.75">
      <c r="A46" s="40" t="s">
        <v>99</v>
      </c>
      <c r="B46" s="41">
        <v>112</v>
      </c>
      <c r="C46" s="41">
        <v>111.8</v>
      </c>
      <c r="D46" s="42">
        <v>38644</v>
      </c>
    </row>
    <row r="47" spans="1:4" ht="12.75">
      <c r="A47" s="40" t="s">
        <v>100</v>
      </c>
      <c r="B47" s="41">
        <v>112</v>
      </c>
      <c r="C47" s="41">
        <v>111.8</v>
      </c>
      <c r="D47" s="42">
        <v>38672</v>
      </c>
    </row>
    <row r="48" spans="1:4" ht="12.75">
      <c r="A48" s="40" t="s">
        <v>101</v>
      </c>
      <c r="B48" s="41">
        <v>111.8</v>
      </c>
      <c r="C48" s="41">
        <v>111.6</v>
      </c>
      <c r="D48" s="42">
        <v>38702</v>
      </c>
    </row>
    <row r="49" spans="1:4" ht="12.75">
      <c r="A49" s="40" t="s">
        <v>102</v>
      </c>
      <c r="B49" s="41">
        <v>111.9</v>
      </c>
      <c r="C49" s="41">
        <v>111.8</v>
      </c>
      <c r="D49" s="42">
        <v>38737</v>
      </c>
    </row>
    <row r="51" spans="1:7" ht="15.75">
      <c r="A51" s="66" t="s">
        <v>105</v>
      </c>
      <c r="B51" s="66"/>
      <c r="C51" s="66"/>
      <c r="D51" s="66"/>
      <c r="E51" s="66"/>
      <c r="F51" s="66"/>
      <c r="G51" s="66"/>
    </row>
    <row r="53" spans="1:4" ht="25.5">
      <c r="A53" s="40">
        <v>2006</v>
      </c>
      <c r="B53" s="40" t="s">
        <v>88</v>
      </c>
      <c r="C53" s="40" t="s">
        <v>89</v>
      </c>
      <c r="D53" s="40" t="s">
        <v>90</v>
      </c>
    </row>
    <row r="54" spans="1:4" ht="12.75">
      <c r="A54" s="40" t="s">
        <v>91</v>
      </c>
      <c r="B54" s="41">
        <v>111.78</v>
      </c>
      <c r="C54" s="41">
        <v>111.69</v>
      </c>
      <c r="D54" s="42">
        <v>38772</v>
      </c>
    </row>
    <row r="55" spans="1:4" ht="12.75">
      <c r="A55" s="40" t="s">
        <v>92</v>
      </c>
      <c r="B55" s="41">
        <v>112.21</v>
      </c>
      <c r="C55" s="41">
        <v>112.11</v>
      </c>
      <c r="D55" s="42">
        <v>38793</v>
      </c>
    </row>
    <row r="56" spans="1:4" ht="12.75">
      <c r="A56" s="40" t="s">
        <v>93</v>
      </c>
      <c r="B56" s="41">
        <v>112.54</v>
      </c>
      <c r="C56" s="41">
        <v>112.46</v>
      </c>
      <c r="D56" s="42">
        <v>38828</v>
      </c>
    </row>
    <row r="57" spans="1:4" ht="12.75">
      <c r="A57" s="40" t="s">
        <v>94</v>
      </c>
      <c r="B57" s="41">
        <v>113.02</v>
      </c>
      <c r="C57" s="41">
        <v>112.9</v>
      </c>
      <c r="D57" s="42">
        <v>38857</v>
      </c>
    </row>
    <row r="58" spans="1:4" ht="12.75">
      <c r="A58" s="40" t="s">
        <v>95</v>
      </c>
      <c r="B58" s="41">
        <v>113.52</v>
      </c>
      <c r="C58" s="41">
        <v>113.36</v>
      </c>
      <c r="D58" s="42">
        <v>38888</v>
      </c>
    </row>
    <row r="59" spans="1:4" ht="12.75">
      <c r="A59" s="40" t="s">
        <v>96</v>
      </c>
      <c r="B59" s="41">
        <v>113.51</v>
      </c>
      <c r="C59" s="41">
        <v>113.38</v>
      </c>
      <c r="D59" s="42">
        <v>38918</v>
      </c>
    </row>
    <row r="60" spans="1:4" ht="12.75">
      <c r="A60" s="40" t="s">
        <v>97</v>
      </c>
      <c r="B60" s="41">
        <v>113.32</v>
      </c>
      <c r="C60" s="41">
        <v>113.16</v>
      </c>
      <c r="D60" s="42">
        <v>38960</v>
      </c>
    </row>
    <row r="61" spans="1:4" ht="12.75">
      <c r="A61" s="40" t="s">
        <v>98</v>
      </c>
      <c r="B61" s="41">
        <v>113.71</v>
      </c>
      <c r="C61" s="41">
        <v>113.52</v>
      </c>
      <c r="D61" s="42">
        <v>38997</v>
      </c>
    </row>
    <row r="62" spans="1:4" ht="12.75">
      <c r="A62" s="40" t="s">
        <v>99</v>
      </c>
      <c r="B62" s="41">
        <v>113.45</v>
      </c>
      <c r="C62" s="41">
        <v>113.35</v>
      </c>
      <c r="D62" s="42">
        <v>39008</v>
      </c>
    </row>
    <row r="63" spans="1:4" ht="12.75">
      <c r="A63" s="40" t="s">
        <v>100</v>
      </c>
      <c r="B63" s="41">
        <v>113.2</v>
      </c>
      <c r="C63" s="41">
        <v>113.16</v>
      </c>
      <c r="D63" s="42">
        <v>39036</v>
      </c>
    </row>
    <row r="64" spans="1:4" ht="12.75">
      <c r="A64" s="40" t="s">
        <v>101</v>
      </c>
      <c r="B64" s="41">
        <v>113.33</v>
      </c>
      <c r="C64" s="41">
        <v>113.32</v>
      </c>
      <c r="D64" s="42">
        <v>39068</v>
      </c>
    </row>
    <row r="65" spans="1:4" ht="12.75">
      <c r="A65" s="40" t="s">
        <v>102</v>
      </c>
      <c r="B65" s="41">
        <v>113.59</v>
      </c>
      <c r="C65" s="41">
        <v>113.57</v>
      </c>
      <c r="D65" s="42">
        <v>39404</v>
      </c>
    </row>
    <row r="67" spans="1:7" ht="15.75">
      <c r="A67" s="66" t="s">
        <v>106</v>
      </c>
      <c r="B67" s="66"/>
      <c r="C67" s="66"/>
      <c r="D67" s="66"/>
      <c r="E67" s="66"/>
      <c r="F67" s="66"/>
      <c r="G67" s="66"/>
    </row>
    <row r="69" spans="1:4" ht="25.5">
      <c r="A69" s="40">
        <v>2007</v>
      </c>
      <c r="B69" s="40" t="s">
        <v>88</v>
      </c>
      <c r="C69" s="40" t="s">
        <v>89</v>
      </c>
      <c r="D69" s="40" t="s">
        <v>90</v>
      </c>
    </row>
    <row r="70" spans="1:4" ht="12.75">
      <c r="A70" s="40" t="s">
        <v>91</v>
      </c>
      <c r="B70" s="41">
        <v>113.19</v>
      </c>
      <c r="C70" s="41">
        <v>113.21</v>
      </c>
      <c r="D70" s="42">
        <v>39138</v>
      </c>
    </row>
    <row r="71" spans="1:4" ht="12.75">
      <c r="A71" s="40" t="s">
        <v>92</v>
      </c>
      <c r="B71" s="41">
        <v>114.55</v>
      </c>
      <c r="C71" s="41">
        <v>113.41</v>
      </c>
      <c r="D71" s="42">
        <v>39161</v>
      </c>
    </row>
    <row r="72" spans="1:4" ht="12.75">
      <c r="A72" s="40" t="s">
        <v>93</v>
      </c>
      <c r="B72" s="41">
        <v>113.9</v>
      </c>
      <c r="C72" s="41">
        <v>113.89</v>
      </c>
      <c r="D72" s="42">
        <v>39185</v>
      </c>
    </row>
    <row r="73" spans="1:4" ht="12.75">
      <c r="A73" s="40" t="s">
        <v>94</v>
      </c>
      <c r="B73" s="41">
        <v>114.46</v>
      </c>
      <c r="C73" s="41">
        <v>114.44</v>
      </c>
      <c r="D73" s="42">
        <v>39227</v>
      </c>
    </row>
    <row r="74" spans="1:4" ht="12.75">
      <c r="A74" s="40" t="s">
        <v>95</v>
      </c>
      <c r="B74" s="41">
        <v>114.75</v>
      </c>
      <c r="C74" s="41">
        <v>114.71</v>
      </c>
      <c r="D74" s="42">
        <v>39263</v>
      </c>
    </row>
    <row r="75" spans="1:4" ht="12.75">
      <c r="A75" s="40" t="s">
        <v>96</v>
      </c>
      <c r="B75" s="41">
        <v>114.9</v>
      </c>
      <c r="C75" s="41">
        <v>114.86</v>
      </c>
      <c r="D75" s="42">
        <v>39283</v>
      </c>
    </row>
    <row r="76" spans="1:4" ht="12.75">
      <c r="A76" s="40" t="s">
        <v>97</v>
      </c>
      <c r="B76" s="41">
        <v>114.6</v>
      </c>
      <c r="C76" s="41">
        <v>114.53</v>
      </c>
      <c r="D76" s="42">
        <v>39312</v>
      </c>
    </row>
    <row r="77" spans="1:4" ht="12.75">
      <c r="A77" s="40" t="s">
        <v>98</v>
      </c>
      <c r="B77" s="41">
        <v>114.97</v>
      </c>
      <c r="C77" s="41">
        <v>114.89</v>
      </c>
      <c r="D77" s="42">
        <v>39358</v>
      </c>
    </row>
    <row r="78" spans="1:4" ht="12.75">
      <c r="A78" s="40" t="s">
        <v>99</v>
      </c>
      <c r="B78" s="41">
        <v>115.08</v>
      </c>
      <c r="C78" s="41">
        <v>115.03</v>
      </c>
      <c r="D78" s="42">
        <v>39369</v>
      </c>
    </row>
    <row r="79" spans="1:4" ht="12.75">
      <c r="A79" s="40" t="s">
        <v>100</v>
      </c>
      <c r="B79" s="41">
        <v>115.37</v>
      </c>
      <c r="C79" s="41">
        <v>115.36</v>
      </c>
      <c r="D79" s="42">
        <v>39402</v>
      </c>
    </row>
    <row r="80" spans="1:4" ht="12.75">
      <c r="A80" s="40" t="s">
        <v>101</v>
      </c>
      <c r="B80" s="41">
        <v>116.02</v>
      </c>
      <c r="C80" s="41">
        <v>115.93</v>
      </c>
      <c r="D80" s="42">
        <v>39431</v>
      </c>
    </row>
    <row r="81" spans="1:4" ht="12.75">
      <c r="A81" s="40" t="s">
        <v>102</v>
      </c>
      <c r="B81" s="41">
        <v>116.46</v>
      </c>
      <c r="C81" s="41">
        <v>116.36</v>
      </c>
      <c r="D81" s="42">
        <v>39464</v>
      </c>
    </row>
  </sheetData>
  <mergeCells count="6">
    <mergeCell ref="A67:G67"/>
    <mergeCell ref="B1:D1"/>
    <mergeCell ref="A3:G3"/>
    <mergeCell ref="A19:G19"/>
    <mergeCell ref="A35:G35"/>
    <mergeCell ref="A51:G51"/>
  </mergeCells>
  <hyperlinks>
    <hyperlink ref="B1" r:id="rId1" display="http://www.cda-strasbourg.org/prix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SUD-REcherche-EPST</dc:creator>
  <cp:keywords/>
  <dc:description/>
  <cp:lastModifiedBy>mb.albert</cp:lastModifiedBy>
  <cp:lastPrinted>2008-07-22T08:37:01Z</cp:lastPrinted>
  <dcterms:created xsi:type="dcterms:W3CDTF">2008-07-21T15:07:30Z</dcterms:created>
  <dcterms:modified xsi:type="dcterms:W3CDTF">2008-09-09T13:44:05Z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